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<sst xmlns="http://schemas.openxmlformats.org/spreadsheetml/2006/main" count="73" uniqueCount="47">
  <si>
    <t xml:space="preserve">Bill of Materials Template</t>
  </si>
  <si>
    <t xml:space="preserve">Extended_Cost (col J) = Quantity_Per × Unit_Cost × (1 + Scrap_Percent). Row 5's Unit_Cost pulls the SA-3010 subassembly's own rolled-up cost from rows 10-13, so the top-level total in row 16 already includes it. Yellow cells calculate automatically — leave them as formulas. Add or delete rows freely; formulas in new rows must be copied down from the row above.</t>
  </si>
  <si>
    <t xml:space="preserve">Parent_SKU</t>
  </si>
  <si>
    <t xml:space="preserve">Parent_Name</t>
  </si>
  <si>
    <t xml:space="preserve">Level</t>
  </si>
  <si>
    <t xml:space="preserve">Component_SKU</t>
  </si>
  <si>
    <t xml:space="preserve">Component_Name</t>
  </si>
  <si>
    <t xml:space="preserve">Quantity_Per</t>
  </si>
  <si>
    <t xml:space="preserve">UOM</t>
  </si>
  <si>
    <t xml:space="preserve">Scrap_Percent</t>
  </si>
  <si>
    <t xml:space="preserve">Unit_Cost</t>
  </si>
  <si>
    <t xml:space="preserve">Extended_Cost</t>
  </si>
  <si>
    <t xml:space="preserve">Supplier</t>
  </si>
  <si>
    <t xml:space="preserve">Notes</t>
  </si>
  <si>
    <t xml:space="preserve">FG-2001</t>
  </si>
  <si>
    <t xml:space="preserve">Workbench 1800mm</t>
  </si>
  <si>
    <t xml:space="preserve">SA-3010</t>
  </si>
  <si>
    <t xml:space="preserve">Frame subassembly</t>
  </si>
  <si>
    <t xml:space="preserve">ea</t>
  </si>
  <si>
    <t xml:space="preserve">Subassembly — rolled up from the SA-3010 rows below</t>
  </si>
  <si>
    <t xml:space="preserve">RM-1120</t>
  </si>
  <si>
    <t xml:space="preserve">Beech worktop 1800x600</t>
  </si>
  <si>
    <t xml:space="preserve">Nordic Timber</t>
  </si>
  <si>
    <t xml:space="preserve">Allow 2% for edge damage</t>
  </si>
  <si>
    <t xml:space="preserve">RM-1145</t>
  </si>
  <si>
    <t xml:space="preserve">Adjustable foot M10</t>
  </si>
  <si>
    <t xml:space="preserve">Acme Fasteners</t>
  </si>
  <si>
    <t xml:space="preserve">RM-1160</t>
  </si>
  <si>
    <t xml:space="preserve">Coach bolt M8x60</t>
  </si>
  <si>
    <t xml:space="preserve">PK-1900</t>
  </si>
  <si>
    <t xml:space="preserve">Flat-pack carton 1850mm</t>
  </si>
  <si>
    <t xml:space="preserve">BoxLine</t>
  </si>
  <si>
    <t xml:space="preserve">RM-1101</t>
  </si>
  <si>
    <t xml:space="preserve">Steel tube 40x40x2 3m</t>
  </si>
  <si>
    <t xml:space="preserve">MetalWorks</t>
  </si>
  <si>
    <t xml:space="preserve">Cut list: 2x 1740mm + 2x 560mm</t>
  </si>
  <si>
    <t xml:space="preserve">RM-1102</t>
  </si>
  <si>
    <t xml:space="preserve">Steel plate 120x120x5</t>
  </si>
  <si>
    <t xml:space="preserve">RM-1133</t>
  </si>
  <si>
    <t xml:space="preserve">Powder coat black</t>
  </si>
  <si>
    <t xml:space="preserve">kg</t>
  </si>
  <si>
    <t xml:space="preserve">FinishPro</t>
  </si>
  <si>
    <t xml:space="preserve">Consumable — by weight</t>
  </si>
  <si>
    <t xml:space="preserve">RM-1150</t>
  </si>
  <si>
    <t xml:space="preserve">MIG wire 0.8mm</t>
  </si>
  <si>
    <t xml:space="preserve">SA-3010 subassembly material cost (rolled up)</t>
  </si>
  <si>
    <t xml:space="preserve">FG-2001 total material cost (includes subassembly)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</si>
</sst>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$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7" min="7" style="0" width="6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s">
        <v>14</v>
      </c>
      <c r="B5" s="4" t="s">
        <v>15</v>
      </c>
      <c r="C5" s="4" t="n">
        <v>1</v>
      </c>
      <c r="D5" s="4" t="s">
        <v>16</v>
      </c>
      <c r="E5" s="4" t="s">
        <v>17</v>
      </c>
      <c r="F5" s="4" t="n">
        <v>1</v>
      </c>
      <c r="G5" s="4" t="s">
        <v>18</v>
      </c>
      <c r="H5" s="5" t="n">
        <v>0</v>
      </c>
      <c r="I5" s="6" t="n">
        <f aca="false">SUMIF($A$10:$A$13,D5,$J$10:$J$13)/F5</f>
        <v>64.106</v>
      </c>
      <c r="J5" s="6" t="n">
        <f aca="false">F5*I5*(1+H5)</f>
        <v>64.106</v>
      </c>
      <c r="K5" s="4"/>
      <c r="L5" s="4" t="s">
        <v>19</v>
      </c>
    </row>
    <row r="6" customFormat="false" ht="15" hidden="false" customHeight="false" outlineLevel="0" collapsed="false">
      <c r="A6" s="4" t="s">
        <v>14</v>
      </c>
      <c r="B6" s="4" t="s">
        <v>15</v>
      </c>
      <c r="C6" s="4" t="n">
        <v>1</v>
      </c>
      <c r="D6" s="4" t="s">
        <v>20</v>
      </c>
      <c r="E6" s="4" t="s">
        <v>21</v>
      </c>
      <c r="F6" s="4" t="n">
        <v>1</v>
      </c>
      <c r="G6" s="4" t="s">
        <v>18</v>
      </c>
      <c r="H6" s="5" t="n">
        <v>0.02</v>
      </c>
      <c r="I6" s="7" t="n">
        <v>72</v>
      </c>
      <c r="J6" s="6" t="n">
        <f aca="false">F6*I6*(1+H6)</f>
        <v>73.44</v>
      </c>
      <c r="K6" s="4" t="s">
        <v>22</v>
      </c>
      <c r="L6" s="4" t="s">
        <v>23</v>
      </c>
    </row>
    <row r="7" customFormat="false" ht="15" hidden="false" customHeight="false" outlineLevel="0" collapsed="false">
      <c r="A7" s="4" t="s">
        <v>14</v>
      </c>
      <c r="B7" s="4" t="s">
        <v>15</v>
      </c>
      <c r="C7" s="4" t="n">
        <v>1</v>
      </c>
      <c r="D7" s="4" t="s">
        <v>24</v>
      </c>
      <c r="E7" s="4" t="s">
        <v>25</v>
      </c>
      <c r="F7" s="4" t="n">
        <v>4</v>
      </c>
      <c r="G7" s="4" t="s">
        <v>18</v>
      </c>
      <c r="H7" s="5" t="n">
        <v>0</v>
      </c>
      <c r="I7" s="7" t="n">
        <v>1.15</v>
      </c>
      <c r="J7" s="6" t="n">
        <f aca="false">F7*I7*(1+H7)</f>
        <v>4.6</v>
      </c>
      <c r="K7" s="4" t="s">
        <v>26</v>
      </c>
      <c r="L7" s="4"/>
    </row>
    <row r="8" customFormat="false" ht="15" hidden="false" customHeight="false" outlineLevel="0" collapsed="false">
      <c r="A8" s="4" t="s">
        <v>14</v>
      </c>
      <c r="B8" s="4" t="s">
        <v>15</v>
      </c>
      <c r="C8" s="4" t="n">
        <v>1</v>
      </c>
      <c r="D8" s="4" t="s">
        <v>27</v>
      </c>
      <c r="E8" s="4" t="s">
        <v>28</v>
      </c>
      <c r="F8" s="4" t="n">
        <v>12</v>
      </c>
      <c r="G8" s="4" t="s">
        <v>18</v>
      </c>
      <c r="H8" s="5" t="n">
        <v>0.03</v>
      </c>
      <c r="I8" s="7" t="n">
        <v>0.09</v>
      </c>
      <c r="J8" s="6" t="n">
        <f aca="false">F8*I8*(1+H8)</f>
        <v>1.1124</v>
      </c>
      <c r="K8" s="4" t="s">
        <v>26</v>
      </c>
      <c r="L8" s="4"/>
    </row>
    <row r="9" customFormat="false" ht="15" hidden="false" customHeight="false" outlineLevel="0" collapsed="false">
      <c r="A9" s="4" t="s">
        <v>14</v>
      </c>
      <c r="B9" s="4" t="s">
        <v>15</v>
      </c>
      <c r="C9" s="4" t="n">
        <v>1</v>
      </c>
      <c r="D9" s="4" t="s">
        <v>29</v>
      </c>
      <c r="E9" s="4" t="s">
        <v>30</v>
      </c>
      <c r="F9" s="4" t="n">
        <v>1</v>
      </c>
      <c r="G9" s="4" t="s">
        <v>18</v>
      </c>
      <c r="H9" s="5" t="n">
        <v>0</v>
      </c>
      <c r="I9" s="7" t="n">
        <v>3.4</v>
      </c>
      <c r="J9" s="6" t="n">
        <f aca="false">F9*I9*(1+H9)</f>
        <v>3.4</v>
      </c>
      <c r="K9" s="4" t="s">
        <v>31</v>
      </c>
      <c r="L9" s="4"/>
    </row>
    <row r="10" customFormat="false" ht="15" hidden="false" customHeight="false" outlineLevel="0" collapsed="false">
      <c r="A10" s="4" t="s">
        <v>16</v>
      </c>
      <c r="B10" s="4" t="s">
        <v>17</v>
      </c>
      <c r="C10" s="4" t="n">
        <v>2</v>
      </c>
      <c r="D10" s="4" t="s">
        <v>32</v>
      </c>
      <c r="E10" s="4" t="s">
        <v>33</v>
      </c>
      <c r="F10" s="4" t="n">
        <v>2</v>
      </c>
      <c r="G10" s="4" t="s">
        <v>18</v>
      </c>
      <c r="H10" s="5" t="n">
        <v>0.05</v>
      </c>
      <c r="I10" s="7" t="n">
        <v>18.5</v>
      </c>
      <c r="J10" s="6" t="n">
        <f aca="false">F10*I10*(1+H10)</f>
        <v>38.85</v>
      </c>
      <c r="K10" s="4" t="s">
        <v>34</v>
      </c>
      <c r="L10" s="4" t="s">
        <v>35</v>
      </c>
    </row>
    <row r="11" customFormat="false" ht="15" hidden="false" customHeight="false" outlineLevel="0" collapsed="false">
      <c r="A11" s="4" t="s">
        <v>16</v>
      </c>
      <c r="B11" s="4" t="s">
        <v>17</v>
      </c>
      <c r="C11" s="4" t="n">
        <v>2</v>
      </c>
      <c r="D11" s="4" t="s">
        <v>36</v>
      </c>
      <c r="E11" s="4" t="s">
        <v>37</v>
      </c>
      <c r="F11" s="4" t="n">
        <v>4</v>
      </c>
      <c r="G11" s="4" t="s">
        <v>18</v>
      </c>
      <c r="H11" s="5" t="n">
        <v>0</v>
      </c>
      <c r="I11" s="7" t="n">
        <v>4.25</v>
      </c>
      <c r="J11" s="6" t="n">
        <f aca="false">F11*I11*(1+H11)</f>
        <v>17</v>
      </c>
      <c r="K11" s="4" t="s">
        <v>34</v>
      </c>
      <c r="L11" s="4"/>
    </row>
    <row r="12" customFormat="false" ht="15" hidden="false" customHeight="false" outlineLevel="0" collapsed="false">
      <c r="A12" s="4" t="s">
        <v>16</v>
      </c>
      <c r="B12" s="4" t="s">
        <v>17</v>
      </c>
      <c r="C12" s="4" t="n">
        <v>2</v>
      </c>
      <c r="D12" s="4" t="s">
        <v>38</v>
      </c>
      <c r="E12" s="4" t="s">
        <v>39</v>
      </c>
      <c r="F12" s="4" t="n">
        <v>0.4</v>
      </c>
      <c r="G12" s="4" t="s">
        <v>40</v>
      </c>
      <c r="H12" s="5" t="n">
        <v>0.08</v>
      </c>
      <c r="I12" s="7" t="n">
        <v>15</v>
      </c>
      <c r="J12" s="6" t="n">
        <f aca="false">F12*I12*(1+H12)</f>
        <v>6.48</v>
      </c>
      <c r="K12" s="4" t="s">
        <v>41</v>
      </c>
      <c r="L12" s="4" t="s">
        <v>42</v>
      </c>
    </row>
    <row r="13" customFormat="false" ht="15" hidden="false" customHeight="false" outlineLevel="0" collapsed="false">
      <c r="A13" s="4" t="s">
        <v>16</v>
      </c>
      <c r="B13" s="4" t="s">
        <v>17</v>
      </c>
      <c r="C13" s="4" t="n">
        <v>2</v>
      </c>
      <c r="D13" s="4" t="s">
        <v>43</v>
      </c>
      <c r="E13" s="4" t="s">
        <v>44</v>
      </c>
      <c r="F13" s="4" t="n">
        <v>0.12</v>
      </c>
      <c r="G13" s="4" t="s">
        <v>40</v>
      </c>
      <c r="H13" s="5" t="n">
        <v>0</v>
      </c>
      <c r="I13" s="7" t="n">
        <v>14.8</v>
      </c>
      <c r="J13" s="6" t="n">
        <f aca="false">F13*I13*(1+H13)</f>
        <v>1.776</v>
      </c>
      <c r="K13" s="4" t="s">
        <v>34</v>
      </c>
      <c r="L13" s="4"/>
    </row>
    <row r="15" customFormat="false" ht="15" hidden="false" customHeight="false" outlineLevel="0" collapsed="false">
      <c r="A15" s="8" t="s">
        <v>45</v>
      </c>
      <c r="J15" s="9" t="n">
        <f aca="false">SUMIF(A5:A13,"SA-3010",J5:J13)</f>
        <v>64.106</v>
      </c>
    </row>
    <row r="16" customFormat="false" ht="15" hidden="false" customHeight="false" outlineLevel="0" collapsed="false">
      <c r="A16" s="8" t="s">
        <v>46</v>
      </c>
      <c r="J16" s="9" t="n">
        <f aca="false">SUMIF(A5:A13,"FG-2001",J5:J13)</f>
        <v>146.6584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